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0" i="1" l="1"/>
  <c r="O13" i="1"/>
  <c r="N13" i="1" s="1"/>
  <c r="M9" i="1" l="1"/>
  <c r="M13" i="1"/>
  <c r="O17" i="1"/>
  <c r="O2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N18" i="1" s="1"/>
  <c r="S13" i="1"/>
  <c r="H18" i="1" s="1"/>
  <c r="R13" i="1"/>
  <c r="G18" i="1" s="1"/>
  <c r="Q13" i="1"/>
  <c r="F18" i="1" s="1"/>
  <c r="P13" i="1"/>
  <c r="E18" i="1" s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N17" i="1" l="1"/>
  <c r="M18" i="1"/>
  <c r="D14" i="1"/>
  <c r="G20" i="1"/>
  <c r="L18" i="1"/>
  <c r="K18" i="1"/>
  <c r="E20" i="1"/>
  <c r="H20" i="1"/>
  <c r="L17" i="1"/>
  <c r="K17" i="1"/>
  <c r="F20" i="1"/>
  <c r="I20" i="1"/>
  <c r="M17" i="1"/>
  <c r="K20" i="1" l="1"/>
  <c r="L20" i="1"/>
  <c r="M20" i="1"/>
</calcChain>
</file>

<file path=xl/sharedStrings.xml><?xml version="1.0" encoding="utf-8"?>
<sst xmlns="http://schemas.openxmlformats.org/spreadsheetml/2006/main" count="124" uniqueCount="84">
  <si>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</si>
  <si>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</si>
  <si>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</si>
  <si>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</si>
  <si>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</si>
  <si>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</si>
  <si>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</si>
  <si>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</si>
  <si>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</si>
  <si>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</si>
  <si>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</si>
  <si>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</si>
  <si>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</si>
  <si>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</si>
  <si>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</si>
  <si>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</si>
  <si>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</si>
  <si>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</si>
  <si>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</si>
  <si>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</si>
  <si>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</si>
  <si>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</si>
  <si>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</si>
  <si>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</si>
  <si>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</si>
  <si>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</si>
  <si>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</si>
  <si>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</si>
  <si>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</si>
  <si>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</si>
  <si>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</si>
  <si>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</si>
  <si>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</si>
  <si>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</si>
  <si>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 - %</t>
  </si>
  <si>
    <t>1.  ottelu</t>
  </si>
  <si>
    <t>Seurat</t>
  </si>
  <si>
    <t>Mervi Laurila</t>
  </si>
  <si>
    <t>4.</t>
  </si>
  <si>
    <t>ViU</t>
  </si>
  <si>
    <t>----</t>
  </si>
  <si>
    <t>2.</t>
  </si>
  <si>
    <t>loppuottelut</t>
  </si>
  <si>
    <t>Pesä Ysit</t>
  </si>
  <si>
    <t>29.1.1964</t>
  </si>
  <si>
    <t>10.</t>
  </si>
  <si>
    <t>09.05. 1982  ViU - Roihu  1-9</t>
  </si>
  <si>
    <t xml:space="preserve">  21 v   7 kk   0 pv</t>
  </si>
  <si>
    <t xml:space="preserve">  22 v   3 kk 10 pv</t>
  </si>
  <si>
    <t>ViU = Viinijärven Urheilijat  (1914)</t>
  </si>
  <si>
    <t>4.  ottelu</t>
  </si>
  <si>
    <t>23.05. 1982  Manse PP - ViU  9-5</t>
  </si>
  <si>
    <t xml:space="preserve">  22 v   3 kk 24 pv</t>
  </si>
  <si>
    <t>10.  ottelu</t>
  </si>
  <si>
    <t>10.07. 1982  Tahko - ViU  21-7</t>
  </si>
  <si>
    <t>ykkössarja</t>
  </si>
  <si>
    <t>Pesä Ysit = Pesä Ysit, Lappeenranta  (1976)</t>
  </si>
  <si>
    <t>suomensarja</t>
  </si>
  <si>
    <t>ViU  2</t>
  </si>
  <si>
    <t>MESTARUUSSARJA</t>
  </si>
  <si>
    <t>URA SM-SARJASSA</t>
  </si>
  <si>
    <t>Cup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</si>
  <si>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</si>
  <si>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</si>
  <si>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</si>
  <si>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</si>
  <si>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</si>
  <si>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</si>
  <si>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</si>
  <si>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</si>
  <si>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</si>
  <si>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</si>
  <si>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</si>
  <si>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</si>
  <si>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</si>
  <si>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</si>
  <si>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1981  Hyvinkää</t>
  </si>
  <si>
    <t>11-12</t>
  </si>
  <si>
    <t>Itä</t>
  </si>
  <si>
    <t>3p</t>
  </si>
  <si>
    <t>Reino Kuivalainen</t>
  </si>
  <si>
    <t>1/4</t>
  </si>
  <si>
    <t>0/1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</si>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</sst>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5" xfId="0" applyNumberFormat="1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15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2" customWidth="1"/>
    <col min="4" max="4" width="10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710937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4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59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61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45</v>
      </c>
      <c r="D4" s="29" t="s">
        <v>39</v>
      </c>
      <c r="E4" s="27">
        <v>18</v>
      </c>
      <c r="F4" s="27">
        <v>0</v>
      </c>
      <c r="G4" s="27">
        <v>8</v>
      </c>
      <c r="H4" s="27">
        <v>7</v>
      </c>
      <c r="I4" s="27">
        <v>69</v>
      </c>
      <c r="J4" s="27">
        <v>9</v>
      </c>
      <c r="K4" s="27">
        <v>26</v>
      </c>
      <c r="L4" s="27">
        <v>26</v>
      </c>
      <c r="M4" s="27">
        <v>8</v>
      </c>
      <c r="N4" s="30">
        <v>0.60499999999999998</v>
      </c>
      <c r="O4" s="25">
        <v>114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1983</v>
      </c>
      <c r="C5" s="87"/>
      <c r="D5" s="91" t="s">
        <v>39</v>
      </c>
      <c r="E5" s="83"/>
      <c r="F5" s="92" t="s">
        <v>57</v>
      </c>
      <c r="G5" s="83"/>
      <c r="H5" s="83"/>
      <c r="I5" s="83"/>
      <c r="J5" s="83"/>
      <c r="K5" s="83"/>
      <c r="L5" s="83"/>
      <c r="M5" s="83"/>
      <c r="N5" s="88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1984</v>
      </c>
      <c r="C6" s="87"/>
      <c r="D6" s="91" t="s">
        <v>39</v>
      </c>
      <c r="E6" s="83"/>
      <c r="F6" s="92" t="s">
        <v>57</v>
      </c>
      <c r="G6" s="83"/>
      <c r="H6" s="83"/>
      <c r="I6" s="83"/>
      <c r="J6" s="83"/>
      <c r="K6" s="83"/>
      <c r="L6" s="83"/>
      <c r="M6" s="83"/>
      <c r="N6" s="88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1985</v>
      </c>
      <c r="C7" s="43" t="s">
        <v>38</v>
      </c>
      <c r="D7" s="41" t="s">
        <v>39</v>
      </c>
      <c r="E7" s="27">
        <v>16</v>
      </c>
      <c r="F7" s="27">
        <v>0</v>
      </c>
      <c r="G7" s="27">
        <v>3</v>
      </c>
      <c r="H7" s="27">
        <v>11</v>
      </c>
      <c r="I7" s="27">
        <v>41</v>
      </c>
      <c r="J7" s="27">
        <v>12</v>
      </c>
      <c r="K7" s="27">
        <v>11</v>
      </c>
      <c r="L7" s="27">
        <v>15</v>
      </c>
      <c r="M7" s="27">
        <v>3</v>
      </c>
      <c r="N7" s="30">
        <v>0.53246753246753242</v>
      </c>
      <c r="O7" s="25">
        <v>77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1986</v>
      </c>
      <c r="C8" s="43" t="s">
        <v>38</v>
      </c>
      <c r="D8" s="41" t="s">
        <v>39</v>
      </c>
      <c r="E8" s="27">
        <v>18</v>
      </c>
      <c r="F8" s="27">
        <v>0</v>
      </c>
      <c r="G8" s="27">
        <v>9</v>
      </c>
      <c r="H8" s="27">
        <v>18</v>
      </c>
      <c r="I8" s="27">
        <v>58</v>
      </c>
      <c r="J8" s="27">
        <v>21</v>
      </c>
      <c r="K8" s="27">
        <v>9</v>
      </c>
      <c r="L8" s="27">
        <v>19</v>
      </c>
      <c r="M8" s="27">
        <v>9</v>
      </c>
      <c r="N8" s="75" t="s">
        <v>40</v>
      </c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1987</v>
      </c>
      <c r="C9" s="43" t="s">
        <v>41</v>
      </c>
      <c r="D9" s="41" t="s">
        <v>39</v>
      </c>
      <c r="E9" s="27">
        <v>16</v>
      </c>
      <c r="F9" s="27">
        <v>0</v>
      </c>
      <c r="G9" s="27">
        <v>8</v>
      </c>
      <c r="H9" s="27">
        <v>9</v>
      </c>
      <c r="I9" s="27">
        <v>46</v>
      </c>
      <c r="J9" s="27">
        <v>12</v>
      </c>
      <c r="K9" s="27">
        <v>13</v>
      </c>
      <c r="L9" s="27">
        <v>13</v>
      </c>
      <c r="M9" s="27">
        <f>PRODUCT(F9+G9)</f>
        <v>8</v>
      </c>
      <c r="N9" s="75" t="s">
        <v>40</v>
      </c>
      <c r="O9" s="25">
        <v>0</v>
      </c>
      <c r="P9" s="27">
        <v>1</v>
      </c>
      <c r="Q9" s="27">
        <v>0</v>
      </c>
      <c r="R9" s="27">
        <v>0</v>
      </c>
      <c r="S9" s="27">
        <v>0</v>
      </c>
      <c r="T9" s="27">
        <v>3</v>
      </c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64" t="s">
        <v>42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1988</v>
      </c>
      <c r="C10" s="83"/>
      <c r="D10" s="84" t="s">
        <v>58</v>
      </c>
      <c r="E10" s="83"/>
      <c r="F10" s="85" t="s">
        <v>57</v>
      </c>
      <c r="G10" s="86"/>
      <c r="H10" s="87"/>
      <c r="I10" s="83"/>
      <c r="J10" s="83"/>
      <c r="K10" s="83"/>
      <c r="L10" s="83"/>
      <c r="M10" s="83"/>
      <c r="N10" s="88"/>
      <c r="O10" s="25">
        <v>0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6">
        <v>1989</v>
      </c>
      <c r="C11" s="76"/>
      <c r="D11" s="77" t="s">
        <v>43</v>
      </c>
      <c r="E11" s="76"/>
      <c r="F11" s="78" t="s">
        <v>55</v>
      </c>
      <c r="G11" s="79"/>
      <c r="H11" s="80"/>
      <c r="I11" s="76"/>
      <c r="J11" s="76"/>
      <c r="K11" s="76"/>
      <c r="L11" s="76"/>
      <c r="M11" s="76"/>
      <c r="N11" s="81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6">
        <v>1990</v>
      </c>
      <c r="C12" s="76"/>
      <c r="D12" s="77" t="s">
        <v>43</v>
      </c>
      <c r="E12" s="76"/>
      <c r="F12" s="78" t="s">
        <v>55</v>
      </c>
      <c r="G12" s="79"/>
      <c r="H12" s="80"/>
      <c r="I12" s="76"/>
      <c r="J12" s="76"/>
      <c r="K12" s="76"/>
      <c r="L12" s="76"/>
      <c r="M12" s="76"/>
      <c r="N12" s="81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68</v>
      </c>
      <c r="F13" s="19">
        <f t="shared" si="0"/>
        <v>0</v>
      </c>
      <c r="G13" s="19">
        <f t="shared" si="0"/>
        <v>28</v>
      </c>
      <c r="H13" s="19">
        <f t="shared" si="0"/>
        <v>45</v>
      </c>
      <c r="I13" s="19">
        <f t="shared" si="0"/>
        <v>214</v>
      </c>
      <c r="J13" s="19">
        <f t="shared" si="0"/>
        <v>54</v>
      </c>
      <c r="K13" s="19">
        <f t="shared" si="0"/>
        <v>59</v>
      </c>
      <c r="L13" s="19">
        <f t="shared" si="0"/>
        <v>73</v>
      </c>
      <c r="M13" s="19">
        <f t="shared" si="0"/>
        <v>28</v>
      </c>
      <c r="N13" s="31">
        <f>PRODUCT(109/O13)</f>
        <v>0.5706806282722513</v>
      </c>
      <c r="O13" s="32">
        <f>SUM(O4:O12)</f>
        <v>191</v>
      </c>
      <c r="P13" s="19">
        <f t="shared" ref="P13:AE13" si="1">SUM(P4:P12)</f>
        <v>1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3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1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177.66666666666666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60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34</v>
      </c>
      <c r="O16" s="25"/>
      <c r="P16" s="41" t="s">
        <v>30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3"/>
      <c r="AC16" s="13"/>
      <c r="AD16" s="13"/>
      <c r="AE16" s="13"/>
      <c r="AF16" s="4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15</v>
      </c>
      <c r="C17" s="13"/>
      <c r="D17" s="44"/>
      <c r="E17" s="27">
        <f>PRODUCT(E13)</f>
        <v>68</v>
      </c>
      <c r="F17" s="27">
        <f>PRODUCT(F13)</f>
        <v>0</v>
      </c>
      <c r="G17" s="27">
        <f>PRODUCT(G13)</f>
        <v>28</v>
      </c>
      <c r="H17" s="27">
        <f>PRODUCT(H13)</f>
        <v>45</v>
      </c>
      <c r="I17" s="27">
        <f>PRODUCT(I13)</f>
        <v>214</v>
      </c>
      <c r="J17" s="1"/>
      <c r="K17" s="45">
        <f>PRODUCT((F17+G17)/E17)</f>
        <v>0.41176470588235292</v>
      </c>
      <c r="L17" s="45">
        <f>PRODUCT(H17/E17)</f>
        <v>0.66176470588235292</v>
      </c>
      <c r="M17" s="45">
        <f>PRODUCT(I17/E17)</f>
        <v>3.1470588235294117</v>
      </c>
      <c r="N17" s="30">
        <f>PRODUCT(N13)</f>
        <v>0.5706806282722513</v>
      </c>
      <c r="O17" s="25">
        <f>PRODUCT(O13)</f>
        <v>191</v>
      </c>
      <c r="P17" s="46" t="s">
        <v>31</v>
      </c>
      <c r="Q17" s="47"/>
      <c r="R17" s="47"/>
      <c r="S17" s="48" t="s">
        <v>46</v>
      </c>
      <c r="T17" s="48"/>
      <c r="U17" s="48"/>
      <c r="V17" s="48"/>
      <c r="W17" s="48"/>
      <c r="X17" s="48"/>
      <c r="Y17" s="48"/>
      <c r="Z17" s="48"/>
      <c r="AA17" s="48"/>
      <c r="AB17" s="49" t="s">
        <v>35</v>
      </c>
      <c r="AC17" s="48"/>
      <c r="AD17" s="49"/>
      <c r="AE17" s="49"/>
      <c r="AF17" s="89" t="s">
        <v>48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0" t="s">
        <v>16</v>
      </c>
      <c r="C18" s="51"/>
      <c r="D18" s="52"/>
      <c r="E18" s="27">
        <f>PRODUCT(P13)</f>
        <v>1</v>
      </c>
      <c r="F18" s="27">
        <f>PRODUCT(Q13)</f>
        <v>0</v>
      </c>
      <c r="G18" s="27">
        <f>PRODUCT(R13)</f>
        <v>0</v>
      </c>
      <c r="H18" s="27">
        <f>PRODUCT(S13)</f>
        <v>0</v>
      </c>
      <c r="I18" s="27">
        <f>PRODUCT(T13)</f>
        <v>3</v>
      </c>
      <c r="J18" s="1"/>
      <c r="K18" s="45">
        <f>PRODUCT((F18+G18)/E18)</f>
        <v>0</v>
      </c>
      <c r="L18" s="45">
        <f>PRODUCT(H18/E18)</f>
        <v>0</v>
      </c>
      <c r="M18" s="45">
        <f>PRODUCT(I18/E18)</f>
        <v>3</v>
      </c>
      <c r="N18" s="30">
        <f>PRODUCT(I18/O18)</f>
        <v>0.75</v>
      </c>
      <c r="O18" s="25">
        <v>4</v>
      </c>
      <c r="P18" s="53" t="s">
        <v>32</v>
      </c>
      <c r="Q18" s="54"/>
      <c r="R18" s="54"/>
      <c r="S18" s="55" t="s">
        <v>54</v>
      </c>
      <c r="T18" s="55"/>
      <c r="U18" s="55"/>
      <c r="V18" s="55"/>
      <c r="W18" s="55"/>
      <c r="X18" s="55"/>
      <c r="Y18" s="55"/>
      <c r="Z18" s="55"/>
      <c r="AA18" s="55"/>
      <c r="AB18" s="56" t="s">
        <v>53</v>
      </c>
      <c r="AC18" s="55"/>
      <c r="AD18" s="56"/>
      <c r="AE18" s="56"/>
      <c r="AF18" s="90" t="s">
        <v>47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7" t="s">
        <v>17</v>
      </c>
      <c r="C19" s="58"/>
      <c r="D19" s="59"/>
      <c r="E19" s="28"/>
      <c r="F19" s="28"/>
      <c r="G19" s="28"/>
      <c r="H19" s="28"/>
      <c r="I19" s="28"/>
      <c r="J19" s="1"/>
      <c r="K19" s="60"/>
      <c r="L19" s="60"/>
      <c r="M19" s="60"/>
      <c r="N19" s="61"/>
      <c r="O19" s="25"/>
      <c r="P19" s="53" t="s">
        <v>33</v>
      </c>
      <c r="Q19" s="54"/>
      <c r="R19" s="54"/>
      <c r="S19" s="55" t="s">
        <v>51</v>
      </c>
      <c r="T19" s="55"/>
      <c r="U19" s="55"/>
      <c r="V19" s="55"/>
      <c r="W19" s="55"/>
      <c r="X19" s="55"/>
      <c r="Y19" s="55"/>
      <c r="Z19" s="55"/>
      <c r="AA19" s="55"/>
      <c r="AB19" s="56" t="s">
        <v>50</v>
      </c>
      <c r="AC19" s="55"/>
      <c r="AD19" s="56"/>
      <c r="AE19" s="56"/>
      <c r="AF19" s="90" t="s">
        <v>52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18</v>
      </c>
      <c r="C20" s="63"/>
      <c r="D20" s="64"/>
      <c r="E20" s="19">
        <f>SUM(E17:E19)</f>
        <v>69</v>
      </c>
      <c r="F20" s="19">
        <f>SUM(F17:F19)</f>
        <v>0</v>
      </c>
      <c r="G20" s="19">
        <f>SUM(G17:G19)</f>
        <v>28</v>
      </c>
      <c r="H20" s="19">
        <f>SUM(H17:H19)</f>
        <v>45</v>
      </c>
      <c r="I20" s="19">
        <f>SUM(I17:I19)</f>
        <v>217</v>
      </c>
      <c r="J20" s="1"/>
      <c r="K20" s="65">
        <f>PRODUCT((F20+G20)/E20)</f>
        <v>0.40579710144927539</v>
      </c>
      <c r="L20" s="65">
        <f>PRODUCT(H20/E20)</f>
        <v>0.65217391304347827</v>
      </c>
      <c r="M20" s="65">
        <f>PRODUCT(I20/E20)</f>
        <v>3.1449275362318843</v>
      </c>
      <c r="N20" s="31">
        <f>PRODUCT(112/O20)</f>
        <v>0.57435897435897432</v>
      </c>
      <c r="O20" s="25">
        <f>SUM(O17:O19)</f>
        <v>195</v>
      </c>
      <c r="P20" s="66"/>
      <c r="Q20" s="67"/>
      <c r="R20" s="67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  <c r="AD20" s="68"/>
      <c r="AE20" s="69"/>
      <c r="AF20" s="7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36</v>
      </c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82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3" t="s">
        <v>62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94"/>
      <c r="X1" s="80"/>
      <c r="Y1" s="95"/>
      <c r="Z1" s="95"/>
      <c r="AA1" s="95"/>
      <c r="AB1" s="95"/>
      <c r="AC1" s="95"/>
      <c r="AD1" s="95"/>
    </row>
    <row r="2" spans="1:30" x14ac:dyDescent="0.25">
      <c r="A2" s="9"/>
      <c r="B2" s="11" t="s">
        <v>37</v>
      </c>
      <c r="C2" s="4" t="s">
        <v>44</v>
      </c>
      <c r="D2" s="12"/>
      <c r="E2" s="12"/>
      <c r="F2" s="96"/>
      <c r="G2" s="9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43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63</v>
      </c>
      <c r="C3" s="23" t="s">
        <v>64</v>
      </c>
      <c r="D3" s="99" t="s">
        <v>65</v>
      </c>
      <c r="E3" s="100" t="s">
        <v>1</v>
      </c>
      <c r="F3" s="25"/>
      <c r="G3" s="101" t="s">
        <v>66</v>
      </c>
      <c r="H3" s="102" t="s">
        <v>67</v>
      </c>
      <c r="I3" s="102" t="s">
        <v>28</v>
      </c>
      <c r="J3" s="18" t="s">
        <v>68</v>
      </c>
      <c r="K3" s="103" t="s">
        <v>69</v>
      </c>
      <c r="L3" s="103" t="s">
        <v>70</v>
      </c>
      <c r="M3" s="101" t="s">
        <v>71</v>
      </c>
      <c r="N3" s="101" t="s">
        <v>27</v>
      </c>
      <c r="O3" s="102" t="s">
        <v>72</v>
      </c>
      <c r="P3" s="101" t="s">
        <v>67</v>
      </c>
      <c r="Q3" s="101" t="s">
        <v>3</v>
      </c>
      <c r="R3" s="101">
        <v>1</v>
      </c>
      <c r="S3" s="101">
        <v>2</v>
      </c>
      <c r="T3" s="101">
        <v>3</v>
      </c>
      <c r="U3" s="101" t="s">
        <v>73</v>
      </c>
      <c r="V3" s="18" t="s">
        <v>19</v>
      </c>
      <c r="W3" s="17" t="s">
        <v>74</v>
      </c>
      <c r="X3" s="17" t="s">
        <v>75</v>
      </c>
      <c r="Y3" s="95"/>
      <c r="Z3" s="95"/>
      <c r="AA3" s="95"/>
      <c r="AB3" s="95"/>
      <c r="AC3" s="95"/>
      <c r="AD3" s="95"/>
    </row>
    <row r="4" spans="1:30" x14ac:dyDescent="0.25">
      <c r="A4" s="9"/>
      <c r="B4" s="112" t="s">
        <v>76</v>
      </c>
      <c r="C4" s="113" t="s">
        <v>77</v>
      </c>
      <c r="D4" s="112" t="s">
        <v>78</v>
      </c>
      <c r="E4" s="114" t="s">
        <v>39</v>
      </c>
      <c r="F4" s="111"/>
      <c r="G4" s="115"/>
      <c r="H4" s="115"/>
      <c r="I4" s="115">
        <v>1</v>
      </c>
      <c r="J4" s="115" t="s">
        <v>79</v>
      </c>
      <c r="K4" s="115">
        <v>9</v>
      </c>
      <c r="L4" s="115"/>
      <c r="M4" s="115">
        <v>1</v>
      </c>
      <c r="N4" s="115"/>
      <c r="O4" s="115"/>
      <c r="P4" s="115"/>
      <c r="Q4" s="116" t="s">
        <v>81</v>
      </c>
      <c r="R4" s="116" t="s">
        <v>82</v>
      </c>
      <c r="S4" s="116" t="s">
        <v>82</v>
      </c>
      <c r="T4" s="116" t="s">
        <v>83</v>
      </c>
      <c r="U4" s="116" t="s">
        <v>82</v>
      </c>
      <c r="V4" s="117">
        <v>0.25</v>
      </c>
      <c r="W4" s="118" t="s">
        <v>80</v>
      </c>
      <c r="X4" s="115"/>
      <c r="Y4" s="95"/>
      <c r="Z4" s="95"/>
      <c r="AA4" s="95"/>
      <c r="AB4" s="95"/>
      <c r="AC4" s="95"/>
      <c r="AD4" s="95"/>
    </row>
    <row r="5" spans="1:30" x14ac:dyDescent="0.25">
      <c r="A5" s="24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95"/>
      <c r="Z5" s="95"/>
      <c r="AA5" s="95"/>
      <c r="AB5" s="95"/>
      <c r="AC5" s="95"/>
      <c r="AD5" s="95"/>
    </row>
    <row r="6" spans="1:30" x14ac:dyDescent="0.25">
      <c r="A6" s="24"/>
      <c r="B6" s="104"/>
      <c r="C6" s="1"/>
      <c r="D6" s="104"/>
      <c r="E6" s="10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4"/>
      <c r="X6" s="1"/>
      <c r="Y6" s="95"/>
      <c r="Z6" s="95"/>
      <c r="AA6" s="95"/>
      <c r="AB6" s="95"/>
      <c r="AC6" s="95"/>
      <c r="AD6" s="95"/>
    </row>
    <row r="7" spans="1:30" x14ac:dyDescent="0.25">
      <c r="A7" s="24"/>
      <c r="B7" s="104"/>
      <c r="C7" s="1"/>
      <c r="D7" s="104"/>
      <c r="E7" s="10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4"/>
      <c r="C8" s="1"/>
      <c r="D8" s="104"/>
      <c r="E8" s="10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2019-01-24T20:18:51Z</dcterms:modified>
</cp:coreProperties>
</file>